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cuments\Courses\InfoTheory\InfoTheory2020\"/>
    </mc:Choice>
  </mc:AlternateContent>
  <bookViews>
    <workbookView xWindow="0" yWindow="0" windowWidth="26988" windowHeight="13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H21" i="1" s="1"/>
  <c r="E21" i="1"/>
  <c r="D22" i="1"/>
  <c r="E22" i="1"/>
  <c r="D23" i="1"/>
  <c r="H23" i="1" s="1"/>
  <c r="E23" i="1"/>
  <c r="D24" i="1"/>
  <c r="H24" i="1" s="1"/>
  <c r="E24" i="1"/>
  <c r="D25" i="1"/>
  <c r="F25" i="1" s="1"/>
  <c r="E25" i="1"/>
  <c r="D26" i="1"/>
  <c r="H26" i="1" s="1"/>
  <c r="E26" i="1"/>
  <c r="D27" i="1"/>
  <c r="H27" i="1" s="1"/>
  <c r="E27" i="1"/>
  <c r="D28" i="1"/>
  <c r="H28" i="1" s="1"/>
  <c r="E28" i="1"/>
  <c r="D29" i="1"/>
  <c r="H29" i="1" s="1"/>
  <c r="E29" i="1"/>
  <c r="D30" i="1"/>
  <c r="H30" i="1" s="1"/>
  <c r="E30" i="1"/>
  <c r="D31" i="1"/>
  <c r="H31" i="1" s="1"/>
  <c r="E31" i="1"/>
  <c r="D32" i="1"/>
  <c r="E32" i="1"/>
  <c r="D33" i="1"/>
  <c r="H33" i="1" s="1"/>
  <c r="E33" i="1"/>
  <c r="D34" i="1"/>
  <c r="H34" i="1" s="1"/>
  <c r="E34" i="1"/>
  <c r="D35" i="1"/>
  <c r="H35" i="1" s="1"/>
  <c r="E35" i="1"/>
  <c r="D36" i="1"/>
  <c r="H36" i="1" s="1"/>
  <c r="E36" i="1"/>
  <c r="D37" i="1"/>
  <c r="H37" i="1" s="1"/>
  <c r="E37" i="1"/>
  <c r="D38" i="1"/>
  <c r="F38" i="1" s="1"/>
  <c r="E38" i="1"/>
  <c r="D39" i="1"/>
  <c r="H39" i="1" s="1"/>
  <c r="E39" i="1"/>
  <c r="D20" i="1"/>
  <c r="H20" i="1" s="1"/>
  <c r="E20" i="1"/>
  <c r="D14" i="1"/>
  <c r="H14" i="1" s="1"/>
  <c r="E14" i="1"/>
  <c r="E16" i="1"/>
  <c r="E17" i="1"/>
  <c r="E18" i="1"/>
  <c r="E19" i="1"/>
  <c r="E15" i="1"/>
  <c r="D16" i="1"/>
  <c r="H16" i="1" s="1"/>
  <c r="D17" i="1"/>
  <c r="H17" i="1" s="1"/>
  <c r="D18" i="1"/>
  <c r="H18" i="1" s="1"/>
  <c r="D19" i="1"/>
  <c r="H19" i="1" s="1"/>
  <c r="D15" i="1"/>
  <c r="H15" i="1" s="1"/>
  <c r="D5" i="1"/>
  <c r="D8" i="1" s="1"/>
  <c r="I34" i="1" l="1"/>
  <c r="I39" i="1"/>
  <c r="I31" i="1"/>
  <c r="I30" i="1"/>
  <c r="I33" i="1"/>
  <c r="I20" i="1"/>
  <c r="I37" i="1"/>
  <c r="I29" i="1"/>
  <c r="I36" i="1"/>
  <c r="I28" i="1"/>
  <c r="I35" i="1"/>
  <c r="I27" i="1"/>
  <c r="I17" i="1"/>
  <c r="I16" i="1"/>
  <c r="I14" i="1"/>
  <c r="I24" i="1"/>
  <c r="I23" i="1"/>
  <c r="I15" i="1"/>
  <c r="I26" i="1"/>
  <c r="I19" i="1"/>
  <c r="I18" i="1"/>
  <c r="I21" i="1"/>
  <c r="F32" i="1"/>
  <c r="F22" i="1"/>
  <c r="H22" i="1"/>
  <c r="I22" i="1" s="1"/>
  <c r="F27" i="1"/>
  <c r="F23" i="1"/>
  <c r="F36" i="1"/>
  <c r="F28" i="1"/>
  <c r="H25" i="1"/>
  <c r="I25" i="1" s="1"/>
  <c r="F39" i="1"/>
  <c r="F35" i="1"/>
  <c r="F33" i="1"/>
  <c r="F29" i="1"/>
  <c r="F34" i="1"/>
  <c r="F30" i="1"/>
  <c r="F26" i="1"/>
  <c r="H32" i="1"/>
  <c r="I32" i="1" s="1"/>
  <c r="H38" i="1"/>
  <c r="I38" i="1" s="1"/>
  <c r="F19" i="1"/>
  <c r="F31" i="1"/>
  <c r="F24" i="1"/>
  <c r="F37" i="1"/>
  <c r="F15" i="1"/>
  <c r="F21" i="1"/>
  <c r="F18" i="1"/>
  <c r="F14" i="1"/>
  <c r="G14" i="1" s="1"/>
  <c r="F20" i="1"/>
  <c r="F17" i="1"/>
  <c r="F16" i="1"/>
  <c r="D11" i="1"/>
  <c r="D10" i="1"/>
  <c r="D9" i="1"/>
  <c r="G15" i="1" l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</calcChain>
</file>

<file path=xl/sharedStrings.xml><?xml version="1.0" encoding="utf-8"?>
<sst xmlns="http://schemas.openxmlformats.org/spreadsheetml/2006/main" count="15" uniqueCount="15">
  <si>
    <t>p</t>
    <phoneticPr fontId="1" type="noConversion"/>
  </si>
  <si>
    <t>H</t>
    <phoneticPr fontId="1" type="noConversion"/>
  </si>
  <si>
    <t>n</t>
    <phoneticPr fontId="1" type="noConversion"/>
  </si>
  <si>
    <t>prob of x</t>
    <phoneticPr fontId="1" type="noConversion"/>
  </si>
  <si>
    <t>nCm</t>
    <phoneticPr fontId="1" type="noConversion"/>
  </si>
  <si>
    <t>m</t>
    <phoneticPr fontId="1" type="noConversion"/>
  </si>
  <si>
    <t>2^(nH+e)</t>
    <phoneticPr fontId="1" type="noConversion"/>
  </si>
  <si>
    <t>e</t>
    <phoneticPr fontId="1" type="noConversion"/>
  </si>
  <si>
    <t>nH</t>
    <phoneticPr fontId="1" type="noConversion"/>
  </si>
  <si>
    <t>prob of pop</t>
    <phoneticPr fontId="1" type="noConversion"/>
  </si>
  <si>
    <t>2^(-nH+e)</t>
    <phoneticPr fontId="1" type="noConversion"/>
  </si>
  <si>
    <t>2^(-nH-e)</t>
    <phoneticPr fontId="1" type="noConversion"/>
  </si>
  <si>
    <t>Cum</t>
    <phoneticPr fontId="1" type="noConversion"/>
  </si>
  <si>
    <t>H'</t>
    <phoneticPr fontId="1" type="noConversion"/>
  </si>
  <si>
    <t>|H-H'|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</si>
</sst>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);[Red]\(0.00\)"/>
    <numFmt numFmtId="179" formatCode="0.00_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9" fontId="2" fillId="0" borderId="0" xfId="0" applyNumberFormat="1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39"/>
  <sheetViews>
    <sheetView tabSelected="1" workbookViewId="0">
      <selection activeCell="D22" sqref="D22"/>
    </sheetView>
  </sheetViews>
  <sheetFormatPr defaultRowHeight="17.399999999999999" x14ac:dyDescent="0.4"/>
  <cols>
    <col min="3" max="3" width="11.296875" customWidth="1"/>
    <col min="4" max="4" width="17.19921875" customWidth="1"/>
    <col min="5" max="5" width="9.59765625" bestFit="1" customWidth="1"/>
    <col min="6" max="6" width="17.69921875" customWidth="1"/>
    <col min="9" max="9" width="11.5" bestFit="1" customWidth="1"/>
  </cols>
  <sheetData>
    <row r="4" spans="3:9" x14ac:dyDescent="0.4">
      <c r="C4" t="s">
        <v>0</v>
      </c>
      <c r="D4" s="1">
        <v>0.05</v>
      </c>
      <c r="E4" s="3"/>
    </row>
    <row r="5" spans="3:9" x14ac:dyDescent="0.4">
      <c r="C5" t="s">
        <v>1</v>
      </c>
      <c r="D5" s="2">
        <f>-D4*LOG10(D4)/LOG10(2)-(1-D4)*(LOG10(1-D4)/LOG10(2))</f>
        <v>0.2863969571159562</v>
      </c>
    </row>
    <row r="6" spans="3:9" x14ac:dyDescent="0.4">
      <c r="C6" t="s">
        <v>2</v>
      </c>
      <c r="D6">
        <v>100</v>
      </c>
    </row>
    <row r="7" spans="3:9" x14ac:dyDescent="0.4">
      <c r="C7" t="s">
        <v>7</v>
      </c>
      <c r="D7">
        <v>10</v>
      </c>
    </row>
    <row r="8" spans="3:9" x14ac:dyDescent="0.4">
      <c r="C8" t="s">
        <v>8</v>
      </c>
      <c r="D8">
        <f>D6*D5</f>
        <v>28.639695711595621</v>
      </c>
    </row>
    <row r="9" spans="3:9" x14ac:dyDescent="0.4">
      <c r="C9" t="s">
        <v>6</v>
      </c>
      <c r="D9">
        <f>2^(D8+D7)</f>
        <v>428259920969.86304</v>
      </c>
    </row>
    <row r="10" spans="3:9" x14ac:dyDescent="0.4">
      <c r="C10" t="s">
        <v>10</v>
      </c>
      <c r="D10">
        <f>2^(-D8+D7)</f>
        <v>2.4484569969221777E-6</v>
      </c>
    </row>
    <row r="11" spans="3:9" x14ac:dyDescent="0.4">
      <c r="C11" t="s">
        <v>11</v>
      </c>
      <c r="D11">
        <f>2^(-D8-D7)</f>
        <v>2.3350305527898576E-12</v>
      </c>
    </row>
    <row r="13" spans="3:9" x14ac:dyDescent="0.4">
      <c r="C13" t="s">
        <v>5</v>
      </c>
      <c r="D13" t="s">
        <v>3</v>
      </c>
      <c r="E13" t="s">
        <v>4</v>
      </c>
      <c r="F13" t="s">
        <v>9</v>
      </c>
      <c r="G13" t="s">
        <v>12</v>
      </c>
      <c r="H13" t="s">
        <v>13</v>
      </c>
      <c r="I13" t="s">
        <v>14</v>
      </c>
    </row>
    <row r="14" spans="3:9" x14ac:dyDescent="0.4">
      <c r="C14">
        <v>0</v>
      </c>
      <c r="D14">
        <f>($D$4^C14)*(1-$D$4)^($D$6-C14)</f>
        <v>5.9205292203340209E-3</v>
      </c>
      <c r="E14">
        <f>COMBIN($D$6,C14)</f>
        <v>1</v>
      </c>
      <c r="F14">
        <f>E14*D14</f>
        <v>5.9205292203340209E-3</v>
      </c>
      <c r="G14">
        <f>F14</f>
        <v>5.9205292203340209E-3</v>
      </c>
      <c r="H14">
        <f>-(1/$D$6)*(LOG10(D14)/LOG10(2))</f>
        <v>7.4000581443776858E-2</v>
      </c>
      <c r="I14" s="2">
        <f>$D$5-H14</f>
        <v>0.21239637567217934</v>
      </c>
    </row>
    <row r="15" spans="3:9" x14ac:dyDescent="0.4">
      <c r="C15">
        <v>1</v>
      </c>
      <c r="D15">
        <f>($D$4^C15)*(1-$D$4)^($D$6-C15)</f>
        <v>3.116068010702116E-4</v>
      </c>
      <c r="E15">
        <f>COMBIN($D$6,C15)</f>
        <v>100</v>
      </c>
      <c r="F15">
        <f t="shared" ref="F15:F19" si="0">E15*D15</f>
        <v>3.1160680107021159E-2</v>
      </c>
      <c r="G15">
        <f>G14+F15</f>
        <v>3.7081209327355182E-2</v>
      </c>
      <c r="H15">
        <f t="shared" ref="H15:H39" si="1">-(1/$D$6)*(LOG10(D15)/LOG10(2))</f>
        <v>0.11647985657821272</v>
      </c>
      <c r="I15" s="2">
        <f t="shared" ref="I15:I39" si="2">$D$5-H15</f>
        <v>0.16991710053774348</v>
      </c>
    </row>
    <row r="16" spans="3:9" x14ac:dyDescent="0.4">
      <c r="C16">
        <v>2</v>
      </c>
      <c r="D16">
        <f t="shared" ref="D16:D19" si="3">($D$4^C16)*(1-$D$4)^($D$6-C16)</f>
        <v>1.6400357951063774E-5</v>
      </c>
      <c r="E16">
        <f t="shared" ref="E16:E19" si="4">COMBIN($D$6,C16)</f>
        <v>4950</v>
      </c>
      <c r="F16">
        <f t="shared" si="0"/>
        <v>8.1181771857765678E-2</v>
      </c>
      <c r="G16">
        <f t="shared" ref="G16:G50" si="5">G15+F16</f>
        <v>0.11826298118512085</v>
      </c>
      <c r="H16">
        <f t="shared" si="1"/>
        <v>0.15895913171264858</v>
      </c>
      <c r="I16" s="2">
        <f t="shared" si="2"/>
        <v>0.12743782540330761</v>
      </c>
    </row>
    <row r="17" spans="3:9" x14ac:dyDescent="0.4">
      <c r="C17" s="5">
        <v>3</v>
      </c>
      <c r="D17" s="5">
        <f t="shared" si="3"/>
        <v>8.6317673426651441E-7</v>
      </c>
      <c r="E17" s="5">
        <f t="shared" si="4"/>
        <v>161700</v>
      </c>
      <c r="F17" s="5">
        <f t="shared" si="0"/>
        <v>0.13957567793089537</v>
      </c>
      <c r="G17" s="5">
        <f t="shared" si="5"/>
        <v>0.25783865911601622</v>
      </c>
      <c r="H17" s="5">
        <f t="shared" si="1"/>
        <v>0.20143840684708444</v>
      </c>
      <c r="I17" s="2">
        <f t="shared" si="2"/>
        <v>8.4958550268871752E-2</v>
      </c>
    </row>
    <row r="18" spans="3:9" x14ac:dyDescent="0.4">
      <c r="C18">
        <v>4</v>
      </c>
      <c r="D18">
        <f t="shared" si="3"/>
        <v>4.5430354435079722E-8</v>
      </c>
      <c r="E18">
        <f t="shared" si="4"/>
        <v>3921225</v>
      </c>
      <c r="F18">
        <f t="shared" si="0"/>
        <v>0.17814264156969548</v>
      </c>
      <c r="G18">
        <f t="shared" si="5"/>
        <v>0.43598130068571173</v>
      </c>
      <c r="H18">
        <f t="shared" si="1"/>
        <v>0.24391768198152031</v>
      </c>
      <c r="I18" s="2">
        <f t="shared" si="2"/>
        <v>4.247927513443589E-2</v>
      </c>
    </row>
    <row r="19" spans="3:9" x14ac:dyDescent="0.4">
      <c r="C19" s="4">
        <v>5</v>
      </c>
      <c r="D19" s="4">
        <f t="shared" si="3"/>
        <v>2.3910712860568278E-9</v>
      </c>
      <c r="E19" s="4">
        <f t="shared" si="4"/>
        <v>75287520</v>
      </c>
      <c r="F19" s="4">
        <f t="shared" si="0"/>
        <v>0.18001782727042914</v>
      </c>
      <c r="G19" s="4">
        <f t="shared" si="5"/>
        <v>0.61599912795614087</v>
      </c>
      <c r="H19" s="4">
        <f t="shared" si="1"/>
        <v>0.28639695711595609</v>
      </c>
      <c r="I19" s="6">
        <f t="shared" si="2"/>
        <v>0</v>
      </c>
    </row>
    <row r="20" spans="3:9" x14ac:dyDescent="0.4">
      <c r="C20">
        <v>6</v>
      </c>
      <c r="D20">
        <f>($D$4^C20)*(1-$D$4)^($D$6-C20)</f>
        <v>1.2584585716088564E-10</v>
      </c>
      <c r="E20">
        <f>COMBIN($D$6,C20)</f>
        <v>1192052400</v>
      </c>
      <c r="F20">
        <f>E20*D20</f>
        <v>0.15001485605869092</v>
      </c>
      <c r="G20">
        <f t="shared" si="5"/>
        <v>0.76601398401483178</v>
      </c>
      <c r="H20">
        <f t="shared" si="1"/>
        <v>0.32887623225039198</v>
      </c>
      <c r="I20" s="2">
        <f t="shared" si="2"/>
        <v>-4.2479275134435779E-2</v>
      </c>
    </row>
    <row r="21" spans="3:9" x14ac:dyDescent="0.4">
      <c r="C21">
        <v>7</v>
      </c>
      <c r="D21">
        <f t="shared" ref="D21:D40" si="6">($D$4^C21)*(1-$D$4)^($D$6-C21)</f>
        <v>6.6234661663624036E-12</v>
      </c>
      <c r="E21">
        <f t="shared" ref="E21:E40" si="7">COMBIN($D$6,C21)</f>
        <v>16007560799.999996</v>
      </c>
      <c r="F21">
        <f t="shared" ref="F21:F40" si="8">E21*D21</f>
        <v>0.10602553736478906</v>
      </c>
      <c r="G21">
        <f t="shared" si="5"/>
        <v>0.87203952137962082</v>
      </c>
      <c r="H21">
        <f t="shared" si="1"/>
        <v>0.37135550738482787</v>
      </c>
      <c r="I21" s="2">
        <f t="shared" si="2"/>
        <v>-8.4958550268871669E-2</v>
      </c>
    </row>
    <row r="22" spans="3:9" x14ac:dyDescent="0.4">
      <c r="C22">
        <v>8</v>
      </c>
      <c r="D22">
        <f t="shared" si="6"/>
        <v>3.4860348244012659E-13</v>
      </c>
      <c r="E22">
        <f t="shared" si="7"/>
        <v>186087894300</v>
      </c>
      <c r="F22">
        <f t="shared" si="8"/>
        <v>6.4870887992930185E-2</v>
      </c>
      <c r="G22">
        <f t="shared" si="5"/>
        <v>0.93691040937255099</v>
      </c>
      <c r="H22">
        <f t="shared" si="1"/>
        <v>0.4138347825192637</v>
      </c>
      <c r="I22" s="2">
        <f t="shared" si="2"/>
        <v>-0.1274378254033075</v>
      </c>
    </row>
    <row r="23" spans="3:9" x14ac:dyDescent="0.4">
      <c r="C23">
        <v>9</v>
      </c>
      <c r="D23">
        <f t="shared" si="6"/>
        <v>1.8347551707375087E-14</v>
      </c>
      <c r="E23">
        <f t="shared" si="7"/>
        <v>1902231808400</v>
      </c>
      <c r="F23">
        <f t="shared" si="8"/>
        <v>3.4901296464032616E-2</v>
      </c>
      <c r="G23">
        <f t="shared" si="5"/>
        <v>0.97181170583658361</v>
      </c>
      <c r="H23">
        <f t="shared" si="1"/>
        <v>0.45631405765369953</v>
      </c>
      <c r="I23" s="2">
        <f t="shared" si="2"/>
        <v>-0.16991710053774334</v>
      </c>
    </row>
    <row r="24" spans="3:9" x14ac:dyDescent="0.4">
      <c r="C24" s="5">
        <v>10</v>
      </c>
      <c r="D24" s="5">
        <f t="shared" si="6"/>
        <v>9.6566061617763629E-16</v>
      </c>
      <c r="E24" s="5">
        <f t="shared" si="7"/>
        <v>17310309456440.006</v>
      </c>
      <c r="F24" s="5">
        <f t="shared" si="8"/>
        <v>1.6715884095931419E-2</v>
      </c>
      <c r="G24" s="5">
        <f t="shared" si="5"/>
        <v>0.98852758993251499</v>
      </c>
      <c r="H24" s="5">
        <f t="shared" si="1"/>
        <v>0.49879333278813542</v>
      </c>
      <c r="I24" s="6">
        <f t="shared" si="2"/>
        <v>-0.21239637567217923</v>
      </c>
    </row>
    <row r="25" spans="3:9" x14ac:dyDescent="0.4">
      <c r="C25">
        <v>11</v>
      </c>
      <c r="D25">
        <f t="shared" si="6"/>
        <v>5.0824242956717689E-17</v>
      </c>
      <c r="E25">
        <f t="shared" si="7"/>
        <v>141629804643600.03</v>
      </c>
      <c r="F25">
        <f t="shared" si="8"/>
        <v>7.1982276011187908E-3</v>
      </c>
      <c r="G25">
        <f t="shared" si="5"/>
        <v>0.99572581753363376</v>
      </c>
      <c r="H25">
        <f t="shared" si="1"/>
        <v>0.54127260792257126</v>
      </c>
      <c r="I25" s="2">
        <f t="shared" si="2"/>
        <v>-0.25487565080661506</v>
      </c>
    </row>
    <row r="26" spans="3:9" x14ac:dyDescent="0.4">
      <c r="C26">
        <v>12</v>
      </c>
      <c r="D26">
        <f t="shared" si="6"/>
        <v>2.6749601556167218E-18</v>
      </c>
      <c r="E26">
        <f t="shared" si="7"/>
        <v>1050421051106700</v>
      </c>
      <c r="F26">
        <f t="shared" si="8"/>
        <v>2.8098344583314585E-3</v>
      </c>
      <c r="G26">
        <f t="shared" si="5"/>
        <v>0.99853565199196526</v>
      </c>
      <c r="H26">
        <f t="shared" si="1"/>
        <v>0.58375188305700709</v>
      </c>
      <c r="I26" s="2">
        <f t="shared" si="2"/>
        <v>-0.2973549259410509</v>
      </c>
    </row>
    <row r="27" spans="3:9" x14ac:dyDescent="0.4">
      <c r="C27">
        <v>13</v>
      </c>
      <c r="D27">
        <f t="shared" si="6"/>
        <v>1.407873766114064E-19</v>
      </c>
      <c r="E27">
        <f t="shared" si="7"/>
        <v>7110542499799198</v>
      </c>
      <c r="F27">
        <f t="shared" si="8"/>
        <v>1.0010746248306408E-3</v>
      </c>
      <c r="G27">
        <f t="shared" si="5"/>
        <v>0.99953672661679593</v>
      </c>
      <c r="H27">
        <f t="shared" si="1"/>
        <v>0.62623115819144293</v>
      </c>
      <c r="I27" s="2">
        <f t="shared" si="2"/>
        <v>-0.33983420107548673</v>
      </c>
    </row>
    <row r="28" spans="3:9" x14ac:dyDescent="0.4">
      <c r="C28">
        <v>14</v>
      </c>
      <c r="D28">
        <f t="shared" si="6"/>
        <v>7.4098619269161268E-21</v>
      </c>
      <c r="E28">
        <f t="shared" si="7"/>
        <v>4.41869426773236E+16</v>
      </c>
      <c r="F28">
        <f t="shared" si="8"/>
        <v>3.274191442115255E-4</v>
      </c>
      <c r="G28">
        <f t="shared" si="5"/>
        <v>0.99986414576100746</v>
      </c>
      <c r="H28">
        <f t="shared" si="1"/>
        <v>0.66871043332587887</v>
      </c>
      <c r="I28" s="2">
        <f t="shared" si="2"/>
        <v>-0.38231347620992268</v>
      </c>
    </row>
    <row r="29" spans="3:9" x14ac:dyDescent="0.4">
      <c r="C29">
        <v>15</v>
      </c>
      <c r="D29">
        <f t="shared" si="6"/>
        <v>3.8999273299558573E-22</v>
      </c>
      <c r="E29">
        <f t="shared" si="7"/>
        <v>2.5333847134998864E+17</v>
      </c>
      <c r="F29">
        <f t="shared" si="8"/>
        <v>9.8800162814705961E-5</v>
      </c>
      <c r="G29">
        <f t="shared" si="5"/>
        <v>0.99996294592382218</v>
      </c>
      <c r="H29">
        <f t="shared" si="1"/>
        <v>0.71118970846031471</v>
      </c>
      <c r="I29" s="2">
        <f t="shared" si="2"/>
        <v>-0.42479275134435851</v>
      </c>
    </row>
    <row r="30" spans="3:9" x14ac:dyDescent="0.4">
      <c r="C30">
        <v>16</v>
      </c>
      <c r="D30">
        <f t="shared" si="6"/>
        <v>2.0525933315557144E-23</v>
      </c>
      <c r="E30">
        <f t="shared" si="7"/>
        <v>1.3458606290468155E+18</v>
      </c>
      <c r="F30">
        <f t="shared" si="8"/>
        <v>2.7625045523848726E-5</v>
      </c>
      <c r="G30">
        <f t="shared" si="5"/>
        <v>0.99999057096934607</v>
      </c>
      <c r="H30">
        <f t="shared" si="1"/>
        <v>0.75366898359475065</v>
      </c>
      <c r="I30" s="2">
        <f t="shared" si="2"/>
        <v>-0.46727202647879446</v>
      </c>
    </row>
    <row r="31" spans="3:9" x14ac:dyDescent="0.4">
      <c r="C31">
        <v>17</v>
      </c>
      <c r="D31">
        <f t="shared" si="6"/>
        <v>1.0803122797661656E-24</v>
      </c>
      <c r="E31">
        <f t="shared" si="7"/>
        <v>6.6501348729371996E+18</v>
      </c>
      <c r="F31">
        <f t="shared" si="8"/>
        <v>7.1842223653352661E-6</v>
      </c>
      <c r="G31">
        <f t="shared" si="5"/>
        <v>0.99999775519171141</v>
      </c>
      <c r="H31">
        <f t="shared" si="1"/>
        <v>0.79614825872918649</v>
      </c>
      <c r="I31" s="2">
        <f t="shared" si="2"/>
        <v>-0.50975130161323023</v>
      </c>
    </row>
    <row r="32" spans="3:9" x14ac:dyDescent="0.4">
      <c r="C32">
        <v>18</v>
      </c>
      <c r="D32">
        <f t="shared" si="6"/>
        <v>5.6858541040324505E-26</v>
      </c>
      <c r="E32">
        <f t="shared" si="7"/>
        <v>3.0664510802988204E+19</v>
      </c>
      <c r="F32">
        <f t="shared" si="8"/>
        <v>1.743539345973179E-6</v>
      </c>
      <c r="G32">
        <f t="shared" si="5"/>
        <v>0.99999949873105742</v>
      </c>
      <c r="H32">
        <f t="shared" si="1"/>
        <v>0.83862753386362232</v>
      </c>
      <c r="I32" s="2">
        <f t="shared" si="2"/>
        <v>-0.55223057674766607</v>
      </c>
    </row>
    <row r="33" spans="3:9" x14ac:dyDescent="0.4">
      <c r="C33">
        <v>19</v>
      </c>
      <c r="D33">
        <f t="shared" si="6"/>
        <v>2.9925547915960268E-27</v>
      </c>
      <c r="E33">
        <f t="shared" si="7"/>
        <v>1.3234157293921229E+20</v>
      </c>
      <c r="F33">
        <f t="shared" si="8"/>
        <v>3.9603940822659483E-7</v>
      </c>
      <c r="G33">
        <f t="shared" si="5"/>
        <v>0.99999989477046569</v>
      </c>
      <c r="H33">
        <f t="shared" si="1"/>
        <v>0.88110680899805816</v>
      </c>
      <c r="I33" s="2">
        <f t="shared" si="2"/>
        <v>-0.5947098518821019</v>
      </c>
    </row>
    <row r="34" spans="3:9" x14ac:dyDescent="0.4">
      <c r="C34">
        <v>20</v>
      </c>
      <c r="D34">
        <f t="shared" si="6"/>
        <v>1.5750288376821197E-28</v>
      </c>
      <c r="E34">
        <f t="shared" si="7"/>
        <v>5.3598337040380979E+20</v>
      </c>
      <c r="F34">
        <f t="shared" si="8"/>
        <v>8.4418926490405758E-8</v>
      </c>
      <c r="G34">
        <f t="shared" si="5"/>
        <v>0.99999997918939221</v>
      </c>
      <c r="H34">
        <f t="shared" si="1"/>
        <v>0.92358608413249399</v>
      </c>
      <c r="I34" s="2">
        <f t="shared" si="2"/>
        <v>-0.63718912701653774</v>
      </c>
    </row>
    <row r="35" spans="3:9" x14ac:dyDescent="0.4">
      <c r="C35">
        <v>21</v>
      </c>
      <c r="D35">
        <f t="shared" si="6"/>
        <v>8.289625461484843E-30</v>
      </c>
      <c r="E35">
        <f t="shared" si="7"/>
        <v>2.0418414110621326E+21</v>
      </c>
      <c r="F35">
        <f t="shared" si="8"/>
        <v>1.6926100549454796E-8</v>
      </c>
      <c r="G35">
        <f t="shared" si="5"/>
        <v>0.99999999611549273</v>
      </c>
      <c r="H35">
        <f t="shared" si="1"/>
        <v>0.96606535926692982</v>
      </c>
      <c r="I35" s="2">
        <f t="shared" si="2"/>
        <v>-0.67966840215097357</v>
      </c>
    </row>
    <row r="36" spans="3:9" x14ac:dyDescent="0.4">
      <c r="C36">
        <v>22</v>
      </c>
      <c r="D36">
        <f t="shared" si="6"/>
        <v>4.3629607692025486E-31</v>
      </c>
      <c r="E36">
        <f t="shared" si="7"/>
        <v>7.3320668851776583E+21</v>
      </c>
      <c r="F36">
        <f t="shared" si="8"/>
        <v>3.1989520177199249E-9</v>
      </c>
      <c r="G36">
        <f t="shared" si="5"/>
        <v>0.99999999931444472</v>
      </c>
      <c r="H36">
        <f t="shared" si="1"/>
        <v>1.0085446344013658</v>
      </c>
      <c r="I36" s="2">
        <f t="shared" si="2"/>
        <v>-0.72214767728540963</v>
      </c>
    </row>
    <row r="37" spans="3:9" x14ac:dyDescent="0.4">
      <c r="C37">
        <v>23</v>
      </c>
      <c r="D37">
        <f t="shared" si="6"/>
        <v>2.2962951416855523E-32</v>
      </c>
      <c r="E37">
        <f t="shared" si="7"/>
        <v>2.4865270306254648E+22</v>
      </c>
      <c r="F37">
        <f t="shared" si="8"/>
        <v>5.7097999400950571E-10</v>
      </c>
      <c r="G37">
        <f t="shared" si="5"/>
        <v>0.99999999988542476</v>
      </c>
      <c r="H37">
        <f t="shared" si="1"/>
        <v>1.0510239095358016</v>
      </c>
      <c r="I37" s="2">
        <f t="shared" si="2"/>
        <v>-0.76462695241984546</v>
      </c>
    </row>
    <row r="38" spans="3:9" x14ac:dyDescent="0.4">
      <c r="C38">
        <v>24</v>
      </c>
      <c r="D38">
        <f t="shared" si="6"/>
        <v>1.208576390360817E-33</v>
      </c>
      <c r="E38">
        <f t="shared" si="7"/>
        <v>7.9776075565900384E+22</v>
      </c>
      <c r="F38">
        <f t="shared" si="8"/>
        <v>9.6415481444587656E-11</v>
      </c>
      <c r="G38">
        <f t="shared" si="5"/>
        <v>0.99999999998184019</v>
      </c>
      <c r="H38">
        <f t="shared" si="1"/>
        <v>1.0935031846702374</v>
      </c>
      <c r="I38" s="2">
        <f t="shared" si="2"/>
        <v>-0.8071062275542813</v>
      </c>
    </row>
    <row r="39" spans="3:9" x14ac:dyDescent="0.4">
      <c r="C39">
        <v>25</v>
      </c>
      <c r="D39">
        <f t="shared" si="6"/>
        <v>6.3609283703200897E-35</v>
      </c>
      <c r="E39">
        <f t="shared" si="7"/>
        <v>2.4251926972033706E+23</v>
      </c>
      <c r="F39">
        <f t="shared" si="8"/>
        <v>1.5426477031134019E-11</v>
      </c>
      <c r="G39">
        <f t="shared" si="5"/>
        <v>0.99999999999726663</v>
      </c>
      <c r="H39">
        <f t="shared" si="1"/>
        <v>1.1359824598046733</v>
      </c>
      <c r="I39" s="2">
        <f t="shared" si="2"/>
        <v>-0.84958550268871713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2022-10-12T00:50:29Z</dcterms:created>
  <dcterms:modified xsi:type="dcterms:W3CDTF">2022-10-12T02:52:11Z</dcterms:modified>
</cp:coreProperties>
</file>